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8780" windowHeight="12405" activeTab="0"/>
  </bookViews>
  <sheets>
    <sheet name="Abrechnung" sheetId="1" r:id="rId1"/>
    <sheet name="Auswertung" sheetId="2" state="hidden" r:id="rId2"/>
    <sheet name="Merkblatt" sheetId="3" r:id="rId3"/>
  </sheets>
  <definedNames>
    <definedName name="_xlnm.Print_Area" localSheetId="0">'Abrechnung'!$A$1:$K$56</definedName>
    <definedName name="_xlnm.Print_Area" localSheetId="2">'Merkblatt'!$A$1:$F$66</definedName>
  </definedNames>
  <calcPr fullCalcOnLoad="1"/>
</workbook>
</file>

<file path=xl/sharedStrings.xml><?xml version="1.0" encoding="utf-8"?>
<sst xmlns="http://schemas.openxmlformats.org/spreadsheetml/2006/main" count="122" uniqueCount="110">
  <si>
    <t>A-Junioren</t>
  </si>
  <si>
    <t>B-Junioren</t>
  </si>
  <si>
    <t>C-Junioren</t>
  </si>
  <si>
    <t>Datum des Spiels:</t>
  </si>
  <si>
    <t>Heimverein:</t>
  </si>
  <si>
    <t>Gastverein:</t>
  </si>
  <si>
    <t>Die Spielabrechnungen sind innerhalb von 5 Tagen nach dem Spiel zu senden an:</t>
  </si>
  <si>
    <t>Fussball- und Leichtathletikverband Westfalen e. V.</t>
  </si>
  <si>
    <t>Herren</t>
  </si>
  <si>
    <t>Frauen</t>
  </si>
  <si>
    <t>Kreispokal</t>
  </si>
  <si>
    <t>Verbandspokal</t>
  </si>
  <si>
    <t>(zutreffendes bitte ankreuzen)</t>
  </si>
  <si>
    <t>A-Jun</t>
  </si>
  <si>
    <t>B-Jun</t>
  </si>
  <si>
    <t>C-Jun</t>
  </si>
  <si>
    <t>D-Jun</t>
  </si>
  <si>
    <t>B-Juniorinnen</t>
  </si>
  <si>
    <t>Alte Herren</t>
  </si>
  <si>
    <t>D-Junioren</t>
  </si>
  <si>
    <t>Summe Pokal</t>
  </si>
  <si>
    <t>Summe AK</t>
  </si>
  <si>
    <t>Bitte Überprüfen Sie Ihre Eingaben (es kann nur eine Altesklasse pro Abrechnungsblatt abgerechnet werden).</t>
  </si>
  <si>
    <t>Bitte Überprüfen Sie Ihre Eingaben (es handelt sich entweder um ein Kreispokalspiel oder um ein Verbandspokalspiel).</t>
  </si>
  <si>
    <t>(bitte zutreffendes ankreuzen)</t>
  </si>
  <si>
    <t>es besteht keine Umsatzsteuerpflicht</t>
  </si>
  <si>
    <t>Umsatzsteuer 0%</t>
  </si>
  <si>
    <t>Umsatzsteuer 19%</t>
  </si>
  <si>
    <t>Umsatzsteuer 7%</t>
  </si>
  <si>
    <t>Summe Ust</t>
  </si>
  <si>
    <t>Steuersätze</t>
  </si>
  <si>
    <t>Bitte Überprüfen Sie Ihre Eingaben zur Umsatzsteuerpflicht</t>
  </si>
  <si>
    <t>Spieleinnahme (Brutto)</t>
  </si>
  <si>
    <t>Umsatzsteuer</t>
  </si>
  <si>
    <t>Abrechnung von Pokalspielen (§ 69 Absatz 2 SpO/WFLV)</t>
  </si>
  <si>
    <t>Angaben zur Umsatzsteuerpflicht des Heimvereins (siehe Merkblatt):</t>
  </si>
  <si>
    <t>Gastverein</t>
  </si>
  <si>
    <t>Heimverein</t>
  </si>
  <si>
    <t>Spieleinnahme</t>
  </si>
  <si>
    <t>Brutto</t>
  </si>
  <si>
    <t>verbleiben</t>
  </si>
  <si>
    <t>Verbandsabgabe</t>
  </si>
  <si>
    <t>hiervon verbleiben 50% beim Heimverein</t>
  </si>
  <si>
    <t>Unterschrift Heimmannschaft</t>
  </si>
  <si>
    <t>Unterschrift Gastmannschaft</t>
  </si>
  <si>
    <t>hiervon verbleiben 50% beim Gastverein</t>
  </si>
  <si>
    <t>Die Verbandsabgaben in Höhe von</t>
  </si>
  <si>
    <t xml:space="preserve">sind innerhalb von 8 Tagen durch den Heimverein an </t>
  </si>
  <si>
    <t>Bei Sportveranstaltungen auf eigenem Platz ist der Platzverein als Unternehmer anzusehen</t>
  </si>
  <si>
    <t>und mit den gesamten Veranstaltungseinnahmen zur USt heranzuziehen. Ist</t>
  </si>
  <si>
    <t>der Platzverein nicht umsatzsteuerpflichtig (z. B. Kleinunternehmer gem. § 19 UStG),</t>
  </si>
  <si>
    <t>entfällt die Umsatzsteuerpflicht aus diesen Veranstaltungseinnahmen auch für den</t>
  </si>
  <si>
    <t>beteiligten Gastverein. Der Gastverein hat die ihm aus dieser Veranstaltung zufließenden</t>
  </si>
  <si>
    <t>Beträge also nicht der USt zu unterwerfen (Abschnitt 16 Abs. 6 UStR).</t>
  </si>
  <si>
    <t>Bei Sportveranstaltungen auf fremdem Platz hat der mit der Durchführung der</t>
  </si>
  <si>
    <t>Veranstaltung und insbesondere mit der Erledigung der Kassengeschäfte und der</t>
  </si>
  <si>
    <t>Abrechnung beauftragte Verein als Unternehmer die gesamten Veranstaltungseinnahmen</t>
  </si>
  <si>
    <t>der USt zu unterwerfen, während der andere Verein den an ihn ausgezahlten</t>
  </si>
  <si>
    <t>Einnahmeanteil nicht der USt zu unterwerfen hat.</t>
  </si>
  <si>
    <t>Nach diesen Grundsätzen ist auch zu verfahren, wenn bei Sportveranstaltungen</t>
  </si>
  <si>
    <t>nicht einer der beteiligten Vereine, sondern der jeweilige Verband als Veranstalter</t>
  </si>
  <si>
    <t>auftritt. Das bedeutet, dass der veranstaltende Verband die Gesamteinnahmen</t>
  </si>
  <si>
    <t>versteuert, während die Einnahmeanteile (ohne USt) der beteiligten Vereine nicht</t>
  </si>
  <si>
    <t>der USt unterworfen werden (Abschnitt 16 Abs. 6 UStR).</t>
  </si>
  <si>
    <t>Besonderheiten bei Spielen mit Einnahmeteilung</t>
  </si>
  <si>
    <t>Höhe der Umsatzsteuersätze</t>
  </si>
  <si>
    <t>berechnet (§ 12 Abs. 1 und Abs. 2 UStG):</t>
  </si>
  <si>
    <t>a) der Regelsteuersatz beträgt ab 01.01.2007: 19 % (bis zum 31.12.2006: 16 %)</t>
  </si>
  <si>
    <t>Bei einem gemeinnützigen Verein unterliegen grundsätzlich nur die Umsätze</t>
  </si>
  <si>
    <t>dem Regelsteuersatz von 19 %, die im Rahmen eines steuerpflichtigen wirtschaftlichen</t>
  </si>
  <si>
    <t>Geschäftsbetriebes ausgeführt werden. Maßgebend für die Beurteilung</t>
  </si>
  <si>
    <t>des USt- Satzes ist die körperschaftsteuerliche Einordnung.</t>
  </si>
  <si>
    <t>b) Ermäßigter Steuersatz 7 % für bestimmte in § 12 Abs. 2 UStG aufgeführte Umsätze.</t>
  </si>
  <si>
    <t>Hierunter fallen auch Leistungen gemeinnütziger Vereine, die in der Vermögensverwaltung</t>
  </si>
  <si>
    <t>und im Zweckbetrieb erzielt werden (§ 12 Abs. 2 Nr. 8 UStG</t>
  </si>
  <si>
    <t>wurde ergänzt durch Art. 7 Nr. 5 Jahressteuergesetz 2007, siehe auch BMFSchreiben</t>
  </si>
  <si>
    <t>vom 09.02.2007, BStBl I S. 218).</t>
  </si>
  <si>
    <t>Die Steuerermäßigung gilt nicht für die Leistungen, die im Rahmen eines wirtschaftlichen</t>
  </si>
  <si>
    <t>Geschäftsbetriebes ausgeführt werden. Durch das Jahressteuergesetz</t>
  </si>
  <si>
    <t>2007 vom 13.12.2006 wurde auch § 12 Abs. 2 Nr. 8 Buchst. a UStG dahingehend</t>
  </si>
  <si>
    <t>ergänzt, dass für Leistungen, die im Rahmen eines Zweckbetriebs ausgeführt</t>
  </si>
  <si>
    <t>werden, der ermäßigte Steuersatz nur gilt, wenn der Zweckbetrieb nicht</t>
  </si>
  <si>
    <t>in erster Linie der Erzielung zusätzlicher Einnahmen durch die Ausführung von</t>
  </si>
  <si>
    <t>Umsätzen dient, die in unmittelbarem Wettbewerb mit dem allgemeinen Steuersatz</t>
  </si>
  <si>
    <t>unterliegenden Leistungen anderer Unternehmer ausgeführt werden.</t>
  </si>
  <si>
    <t>Der ermäßigte Steuersatz gilt auch für Vereine, die mit Leistungen zu anderen</t>
  </si>
  <si>
    <t>Anbietern in Wettbewerb treten, die aber mit diesen Leistungen in den §§</t>
  </si>
  <si>
    <t>Die USt wird von der Bemessungsgrundlage nach unterschiedlichen Steuersätzen</t>
  </si>
  <si>
    <t>66 bis 68 AO bezeichneten Zweckbetriebe ihre steuerbegünstigten satzungsmäßigen</t>
  </si>
  <si>
    <t>Zwecke selbst verwirklichen (§ 12 Abs. 2 Nr. 8a UStG und Abschnitt</t>
  </si>
  <si>
    <t>170 Abs. 8 und 11 UStR).</t>
  </si>
  <si>
    <t>Im Fall der unentgeltlichen Wertabgabe (Wertabgabebesteuerung gem. § 3 Abs.</t>
  </si>
  <si>
    <t>1b und 9a UStG) an den eigenen nichtunternehmerischen Bereich ist der ermäßigte</t>
  </si>
  <si>
    <t>Steuersatz nach § 12 Abs. 2 Nr. 8 a UStG (7 %) anzuwenden (Abschnitt 170</t>
  </si>
  <si>
    <t>Abs. 1 Satz 6 und Abschnitt 24a Abs. 2 UStR).</t>
  </si>
  <si>
    <t>Einnahmen aus sportlichen Veranstaltungen:</t>
  </si>
  <si>
    <t>– Einnahmen bis 35.000 ¤ p. a. im Zweckbetrieb: 7 % USt</t>
  </si>
  <si>
    <t>– Einnahmen über 35.000 ¤ p. a.</t>
  </si>
  <si>
    <t>und Option nach § 67a AO = keine bez. Sportler: 7 % USt</t>
  </si>
  <si>
    <t>ohne Option nach § 67a AO, = stpfl. WiGB : 19 % USt</t>
  </si>
  <si>
    <t>Quelle: DFB Steuerhandbuch 2009</t>
  </si>
  <si>
    <t>Die Berechnung erfolgt automatisch</t>
  </si>
  <si>
    <t>keine Umsatzsteuerpflicht</t>
  </si>
  <si>
    <t>verbleiben (Netto)</t>
  </si>
  <si>
    <t>an den zuständigen  Kreiskassierer</t>
  </si>
  <si>
    <t>die entsprechende Kreiskasse</t>
  </si>
  <si>
    <t>Kreis Heimverein:</t>
  </si>
  <si>
    <t>./. Schiedsrichterkosten</t>
  </si>
  <si>
    <t>Schiedsrichterkosten</t>
  </si>
  <si>
    <t>Die Abrechnung ist von beiden Seiten gemeinsam durchzuführen und zu unterschreiben. Ein Defizit-Ausgleich erfolgt nicht (§ 69 Abs. 2 SpO/WFLV).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</si>
</sst>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#,##0.00\ &quot;€&quot;"/>
  </numFmts>
  <fonts count="26">
    <font>
      <sz val="10"/>
      <name val="Arial"/>
      <family val="0"/>
    </font>
    <font>
      <b/>
      <sz val="12"/>
      <name val="Arial"/>
      <family val="2"/>
    </font>
    <font>
      <b/>
      <sz val="26"/>
      <name val="Arial"/>
      <family val="2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20" borderId="11" xfId="0" applyFill="1" applyBorder="1" applyAlignment="1">
      <alignment/>
    </xf>
    <xf numFmtId="0" fontId="0" fillId="0" borderId="0" xfId="0" applyAlignment="1">
      <alignment horizontal="center"/>
    </xf>
    <xf numFmtId="0" fontId="0" fillId="20" borderId="11" xfId="0" applyFont="1" applyFill="1" applyBorder="1" applyAlignment="1">
      <alignment/>
    </xf>
    <xf numFmtId="0" fontId="0" fillId="20" borderId="0" xfId="0" applyFill="1" applyAlignment="1">
      <alignment/>
    </xf>
    <xf numFmtId="0" fontId="5" fillId="20" borderId="12" xfId="0" applyFont="1" applyFill="1" applyBorder="1" applyAlignment="1">
      <alignment vertical="center"/>
    </xf>
    <xf numFmtId="0" fontId="5" fillId="20" borderId="0" xfId="0" applyFont="1" applyFill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66" fontId="0" fillId="0" borderId="0" xfId="0" applyNumberFormat="1" applyAlignment="1">
      <alignment/>
    </xf>
    <xf numFmtId="166" fontId="5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20" borderId="11" xfId="0" applyFont="1" applyFill="1" applyBorder="1" applyAlignment="1">
      <alignment horizontal="center" vertical="center"/>
    </xf>
    <xf numFmtId="166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1" fillId="20" borderId="0" xfId="0" applyFont="1" applyFill="1" applyAlignment="1">
      <alignment/>
    </xf>
    <xf numFmtId="166" fontId="5" fillId="0" borderId="15" xfId="0" applyNumberFormat="1" applyFont="1" applyBorder="1" applyAlignment="1" applyProtection="1">
      <alignment vertical="center"/>
      <protection locked="0"/>
    </xf>
    <xf numFmtId="166" fontId="5" fillId="0" borderId="16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166" fontId="5" fillId="0" borderId="18" xfId="0" applyNumberFormat="1" applyFont="1" applyBorder="1" applyAlignment="1">
      <alignment vertical="center"/>
    </xf>
    <xf numFmtId="0" fontId="8" fillId="20" borderId="11" xfId="0" applyFont="1" applyFill="1" applyBorder="1" applyAlignment="1">
      <alignment horizontal="left" vertical="top" wrapText="1"/>
    </xf>
    <xf numFmtId="166" fontId="5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5" fillId="2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 vertical="center"/>
    </xf>
    <xf numFmtId="0" fontId="5" fillId="20" borderId="0" xfId="0" applyFont="1" applyFill="1" applyAlignment="1">
      <alignment horizontal="left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165" fontId="5" fillId="0" borderId="11" xfId="0" applyNumberFormat="1" applyFont="1" applyBorder="1" applyAlignment="1" applyProtection="1">
      <alignment horizontal="left" vertical="center"/>
      <protection locked="0"/>
    </xf>
    <xf numFmtId="165" fontId="5" fillId="0" borderId="15" xfId="0" applyNumberFormat="1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1" fillId="20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3</xdr:row>
      <xdr:rowOff>152400</xdr:rowOff>
    </xdr:from>
    <xdr:to>
      <xdr:col>10</xdr:col>
      <xdr:colOff>714375</xdr:colOff>
      <xdr:row>13</xdr:row>
      <xdr:rowOff>47625</xdr:rowOff>
    </xdr:to>
    <xdr:pic>
      <xdr:nvPicPr>
        <xdr:cNvPr id="1" name="Picture 1" descr="FLVW Logo ne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638175"/>
          <a:ext cx="18383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0"/>
    <pageSetUpPr fitToPage="1"/>
  </sheetPr>
  <dimension ref="A1:K81"/>
  <sheetViews>
    <sheetView showGridLines="0" showRowColHeaders="0" showZeros="0" tabSelected="1" showOutlineSymbols="0" zoomScalePageLayoutView="0" workbookViewId="0" topLeftCell="A1">
      <selection activeCell="B13" sqref="B13"/>
    </sheetView>
  </sheetViews>
  <sheetFormatPr defaultColWidth="11.421875" defaultRowHeight="12.75"/>
  <cols>
    <col min="1" max="1" width="9.28125" style="0" customWidth="1"/>
    <col min="2" max="2" width="14.57421875" style="0" customWidth="1"/>
    <col min="3" max="3" width="9.140625" style="0" customWidth="1"/>
    <col min="4" max="4" width="16.140625" style="0" customWidth="1"/>
    <col min="5" max="5" width="14.421875" style="0" customWidth="1"/>
    <col min="8" max="8" width="14.140625" style="0" customWidth="1"/>
  </cols>
  <sheetData>
    <row r="1" spans="1:11" ht="12.75" customHeight="1">
      <c r="A1" s="48" t="s">
        <v>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8" ht="21.75">
      <c r="A7" s="49" t="s">
        <v>34</v>
      </c>
      <c r="B7" s="49"/>
      <c r="C7" s="49"/>
      <c r="D7" s="49"/>
      <c r="E7" s="49"/>
      <c r="F7" s="49"/>
      <c r="G7" s="49"/>
      <c r="H7" s="49"/>
    </row>
    <row r="9" spans="1:8" ht="12.75">
      <c r="A9" s="7"/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2" spans="1:8" ht="16.5" customHeight="1">
      <c r="A12" s="50" t="s">
        <v>12</v>
      </c>
      <c r="B12" s="50"/>
      <c r="C12" s="50"/>
      <c r="D12" s="50"/>
      <c r="E12" s="50"/>
      <c r="F12" s="50"/>
      <c r="G12" s="50"/>
      <c r="H12" s="50"/>
    </row>
    <row r="13" spans="2:8" ht="25.5" customHeight="1">
      <c r="B13" s="11" t="s">
        <v>10</v>
      </c>
      <c r="E13" s="11" t="s">
        <v>8</v>
      </c>
      <c r="H13" s="11" t="s">
        <v>1</v>
      </c>
    </row>
    <row r="14" spans="1:8" ht="12.75">
      <c r="A14" s="51" t="str">
        <f>IF(Auswertung!D11=1,"",Auswertung!A25)</f>
        <v>Bitte Überprüfen Sie Ihre Eingaben (es handelt sich entweder um ein Kreispokalspiel oder um ein Verbandspokalspiel).</v>
      </c>
      <c r="B14" s="51"/>
      <c r="C14" s="51"/>
      <c r="E14" s="5"/>
      <c r="H14" s="5"/>
    </row>
    <row r="15" spans="1:8" ht="25.5" customHeight="1">
      <c r="A15" s="51"/>
      <c r="B15" s="51"/>
      <c r="C15" s="51"/>
      <c r="E15" s="11" t="s">
        <v>9</v>
      </c>
      <c r="H15" s="11" t="s">
        <v>2</v>
      </c>
    </row>
    <row r="16" spans="1:11" ht="12.75">
      <c r="A16" s="51"/>
      <c r="B16" s="51"/>
      <c r="C16" s="51"/>
      <c r="E16" s="4"/>
      <c r="H16" s="4"/>
      <c r="I16" s="51" t="str">
        <f>IF(Auswertung!E11=1,"",Auswertung!A27)</f>
        <v>Bitte Überprüfen Sie Ihre Eingaben (es kann nur eine Altesklasse pro Abrechnungsblatt abgerechnet werden).</v>
      </c>
      <c r="J16" s="51"/>
      <c r="K16" s="51"/>
    </row>
    <row r="17" spans="2:11" ht="25.5" customHeight="1">
      <c r="B17" s="11" t="s">
        <v>11</v>
      </c>
      <c r="E17" s="11" t="s">
        <v>18</v>
      </c>
      <c r="H17" s="11" t="s">
        <v>19</v>
      </c>
      <c r="I17" s="51"/>
      <c r="J17" s="51"/>
      <c r="K17" s="51"/>
    </row>
    <row r="18" spans="5:11" ht="12.75">
      <c r="E18" s="4"/>
      <c r="H18" s="4"/>
      <c r="I18" s="51"/>
      <c r="J18" s="51"/>
      <c r="K18" s="51"/>
    </row>
    <row r="19" spans="5:8" ht="25.5" customHeight="1">
      <c r="E19" s="11" t="s">
        <v>0</v>
      </c>
      <c r="H19" s="11" t="s">
        <v>17</v>
      </c>
    </row>
    <row r="20" spans="1:11" ht="25.5" customHeight="1">
      <c r="A20" s="24"/>
      <c r="B20" s="24"/>
      <c r="C20" s="24"/>
      <c r="D20" s="24"/>
      <c r="E20" s="25"/>
      <c r="F20" s="24"/>
      <c r="G20" s="24"/>
      <c r="H20" s="25"/>
      <c r="I20" s="24"/>
      <c r="J20" s="24"/>
      <c r="K20" s="24"/>
    </row>
    <row r="21" spans="1:11" ht="13.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ht="25.5" customHeight="1"/>
    <row r="24" spans="1:11" s="4" customFormat="1" ht="25.5" customHeight="1">
      <c r="A24" s="42" t="s">
        <v>3</v>
      </c>
      <c r="B24" s="42"/>
      <c r="C24" s="45"/>
      <c r="D24" s="45"/>
      <c r="E24" s="46"/>
      <c r="F24" s="10" t="s">
        <v>35</v>
      </c>
      <c r="G24" s="11"/>
      <c r="H24" s="11"/>
      <c r="I24" s="11"/>
      <c r="J24" s="11"/>
      <c r="K24" s="11"/>
    </row>
    <row r="25" spans="6:11" s="4" customFormat="1" ht="12.75">
      <c r="F25" s="47" t="s">
        <v>24</v>
      </c>
      <c r="G25" s="33"/>
      <c r="H25" s="33"/>
      <c r="I25" s="33"/>
      <c r="J25" s="33"/>
      <c r="K25" s="33"/>
    </row>
    <row r="26" spans="1:7" s="4" customFormat="1" ht="25.5" customHeight="1">
      <c r="A26" s="42" t="s">
        <v>4</v>
      </c>
      <c r="B26" s="42"/>
      <c r="C26" s="43"/>
      <c r="D26" s="43"/>
      <c r="E26" s="44"/>
      <c r="F26" s="12"/>
      <c r="G26" s="4" t="s">
        <v>25</v>
      </c>
    </row>
    <row r="27" s="4" customFormat="1" ht="12.75">
      <c r="F27" s="12"/>
    </row>
    <row r="28" spans="1:11" s="4" customFormat="1" ht="25.5" customHeight="1">
      <c r="A28" s="42" t="s">
        <v>5</v>
      </c>
      <c r="B28" s="42"/>
      <c r="C28" s="43"/>
      <c r="D28" s="43"/>
      <c r="E28" s="44"/>
      <c r="F28" s="12"/>
      <c r="G28" s="40" t="str">
        <f>"Umsatzsteuersatz "&amp;Auswertung!A21&amp;"% (für die Abführung ist der Heimverein verantwortlich)"</f>
        <v>Umsatzsteuersatz 19% (für die Abführung ist der Heimverein verantwortlich)</v>
      </c>
      <c r="H28" s="40"/>
      <c r="I28" s="39" t="str">
        <f>IF(Auswertung!G16&lt;&gt;1,Auswertung!A29,"")</f>
        <v>Bitte Überprüfen Sie Ihre Eingaben zur Umsatzsteuerpflicht</v>
      </c>
      <c r="J28" s="39"/>
      <c r="K28" s="39"/>
    </row>
    <row r="29" spans="6:11" s="4" customFormat="1" ht="12.75">
      <c r="F29" s="12"/>
      <c r="G29" s="40"/>
      <c r="H29" s="40"/>
      <c r="I29" s="39"/>
      <c r="J29" s="39"/>
      <c r="K29" s="39"/>
    </row>
    <row r="30" spans="1:11" s="4" customFormat="1" ht="25.5" customHeight="1">
      <c r="A30" s="42" t="s">
        <v>106</v>
      </c>
      <c r="B30" s="42"/>
      <c r="C30" s="43"/>
      <c r="D30" s="43"/>
      <c r="E30" s="44"/>
      <c r="F30" s="12"/>
      <c r="G30" s="40" t="str">
        <f>"Umsatzsteuer "&amp;Auswertung!A20&amp;"% (für die Abführung ist der Heimverein verantwortlich)"</f>
        <v>Umsatzsteuer 7% (für die Abführung ist der Heimverein verantwortlich)</v>
      </c>
      <c r="H30" s="40"/>
      <c r="I30" s="39"/>
      <c r="J30" s="39"/>
      <c r="K30" s="39"/>
    </row>
    <row r="31" spans="6:8" s="4" customFormat="1" ht="12.75">
      <c r="F31" s="12"/>
      <c r="G31" s="40"/>
      <c r="H31" s="40"/>
    </row>
    <row r="32" spans="1:11" s="4" customFormat="1" ht="25.5" customHeight="1">
      <c r="A32" s="41" t="s">
        <v>32</v>
      </c>
      <c r="B32" s="41"/>
      <c r="C32" s="41"/>
      <c r="D32" s="41"/>
      <c r="E32" s="27">
        <v>0</v>
      </c>
      <c r="F32" s="12"/>
      <c r="G32" s="31" t="str">
        <f>"Kreis "&amp;C30</f>
        <v>Kreis </v>
      </c>
      <c r="I32" s="17" t="s">
        <v>37</v>
      </c>
      <c r="K32" s="17" t="s">
        <v>36</v>
      </c>
    </row>
    <row r="33" s="4" customFormat="1" ht="12.75">
      <c r="F33" s="12"/>
    </row>
    <row r="34" spans="1:6" s="4" customFormat="1" ht="25.5" customHeight="1">
      <c r="A34" s="35"/>
      <c r="B34" s="35"/>
      <c r="C34" s="35"/>
      <c r="D34" s="35"/>
      <c r="F34" s="12"/>
    </row>
    <row r="35" spans="1:11" s="4" customFormat="1" ht="25.5" customHeight="1">
      <c r="A35" s="35" t="str">
        <f>IF(Auswertung!A16=1,Auswertung!A33,IF(Auswertung!C16=1,Auswertung!A31,Auswertung!A35))</f>
        <v>./. Einnahme x 6,54% = 7% Umsatzsteuer</v>
      </c>
      <c r="B35" s="35"/>
      <c r="C35" s="35"/>
      <c r="D35" s="35"/>
      <c r="E35" s="15">
        <f>Auswertung!M8</f>
        <v>0</v>
      </c>
      <c r="F35" s="12"/>
      <c r="G35" s="13"/>
      <c r="I35" s="15">
        <f>E35</f>
        <v>0</v>
      </c>
      <c r="K35" s="13"/>
    </row>
    <row r="36" spans="1:6" s="4" customFormat="1" ht="25.5" customHeight="1">
      <c r="A36" s="35" t="s">
        <v>103</v>
      </c>
      <c r="B36" s="35"/>
      <c r="C36" s="35"/>
      <c r="D36" s="35"/>
      <c r="E36" s="30">
        <f>E32-E35</f>
        <v>0</v>
      </c>
      <c r="F36" s="12"/>
    </row>
    <row r="37" spans="1:11" s="4" customFormat="1" ht="25.5" customHeight="1">
      <c r="A37" s="35" t="str">
        <f>"./. Verbandsabgabe "&amp;Auswertung!C19&amp;"% der Spieleinnahme"</f>
        <v>./. Verbandsabgabe 10% der Spieleinnahme</v>
      </c>
      <c r="B37" s="35"/>
      <c r="C37" s="35"/>
      <c r="D37" s="35"/>
      <c r="E37" s="15">
        <f>Auswertung!M10</f>
        <v>0</v>
      </c>
      <c r="F37" s="12"/>
      <c r="G37" s="15">
        <f>E37</f>
        <v>0</v>
      </c>
      <c r="I37" s="13"/>
      <c r="K37" s="13"/>
    </row>
    <row r="38" spans="1:11" s="4" customFormat="1" ht="25.5" customHeight="1">
      <c r="A38" s="35" t="s">
        <v>107</v>
      </c>
      <c r="B38" s="35"/>
      <c r="C38" s="35"/>
      <c r="D38" s="35"/>
      <c r="E38" s="32">
        <v>0</v>
      </c>
      <c r="F38" s="12"/>
      <c r="G38" s="20"/>
      <c r="I38" s="19"/>
      <c r="K38" s="19"/>
    </row>
    <row r="39" spans="1:6" s="4" customFormat="1" ht="25.5" customHeight="1">
      <c r="A39" s="35" t="str">
        <f>"= verbleibende Spieleinnahme"</f>
        <v>= verbleibende Spieleinnahme</v>
      </c>
      <c r="B39" s="35"/>
      <c r="C39" s="35"/>
      <c r="D39" s="35"/>
      <c r="E39" s="30">
        <f>E36-E37-E38</f>
        <v>0</v>
      </c>
      <c r="F39" s="12"/>
    </row>
    <row r="40" spans="1:11" s="4" customFormat="1" ht="25.5" customHeight="1" thickBot="1">
      <c r="A40" s="35" t="s">
        <v>42</v>
      </c>
      <c r="B40" s="35"/>
      <c r="C40" s="35"/>
      <c r="D40" s="35"/>
      <c r="E40" s="28">
        <f>Auswertung!M15</f>
        <v>0</v>
      </c>
      <c r="F40" s="12"/>
      <c r="G40" s="13"/>
      <c r="I40" s="15">
        <f>E40</f>
        <v>0</v>
      </c>
      <c r="K40" s="13"/>
    </row>
    <row r="41" spans="1:11" s="4" customFormat="1" ht="25.5" customHeight="1" thickBot="1" thickTop="1">
      <c r="A41" s="35" t="s">
        <v>45</v>
      </c>
      <c r="B41" s="35"/>
      <c r="C41" s="35"/>
      <c r="D41" s="35"/>
      <c r="E41" s="29">
        <f>Auswertung!M17</f>
        <v>0</v>
      </c>
      <c r="F41" s="12"/>
      <c r="G41" s="13"/>
      <c r="H41" s="19"/>
      <c r="I41" s="13"/>
      <c r="J41" s="19"/>
      <c r="K41" s="15">
        <f>E41</f>
        <v>0</v>
      </c>
    </row>
    <row r="42" spans="1:11" s="5" customFormat="1" ht="25.5" customHeight="1" thickBot="1" thickTop="1">
      <c r="A42" s="4"/>
      <c r="B42" s="4"/>
      <c r="C42" s="4"/>
      <c r="D42" s="4"/>
      <c r="E42" s="4"/>
      <c r="F42" s="12"/>
      <c r="G42" s="18">
        <f>SUM(G34:G41)</f>
        <v>0</v>
      </c>
      <c r="H42" s="20"/>
      <c r="I42" s="18">
        <f>SUM(I34:I41)</f>
        <v>0</v>
      </c>
      <c r="J42" s="20"/>
      <c r="K42" s="18">
        <f>SUM(K34:K41)</f>
        <v>0</v>
      </c>
    </row>
    <row r="43" spans="1:11" s="5" customFormat="1" ht="25.5" customHeight="1" thickTop="1">
      <c r="A43" s="4"/>
      <c r="B43" s="4"/>
      <c r="C43" s="4"/>
      <c r="D43" s="4"/>
      <c r="E43" s="4"/>
      <c r="F43" s="4"/>
      <c r="G43" s="38" t="s">
        <v>101</v>
      </c>
      <c r="H43" s="38"/>
      <c r="I43" s="38"/>
      <c r="J43" s="38"/>
      <c r="K43" s="38"/>
    </row>
    <row r="44" spans="1:11" ht="15.75">
      <c r="A44" s="2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25.5" customHeight="1">
      <c r="A46" s="36"/>
      <c r="B46" s="36"/>
      <c r="C46" s="36"/>
      <c r="D46" s="36"/>
      <c r="E46" s="36"/>
      <c r="F46" s="16"/>
      <c r="G46" s="36"/>
      <c r="H46" s="36"/>
      <c r="I46" s="36"/>
      <c r="J46" s="36"/>
      <c r="K46" s="36"/>
    </row>
    <row r="47" spans="1:11" ht="25.5" customHeight="1">
      <c r="A47" s="37" t="s">
        <v>43</v>
      </c>
      <c r="B47" s="37"/>
      <c r="C47" s="37"/>
      <c r="D47" s="37"/>
      <c r="E47" s="37"/>
      <c r="F47" s="4"/>
      <c r="G47" s="37" t="s">
        <v>44</v>
      </c>
      <c r="H47" s="37"/>
      <c r="I47" s="37"/>
      <c r="J47" s="37"/>
      <c r="K47" s="37"/>
    </row>
    <row r="48" spans="1:11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5.75" customHeight="1">
      <c r="A49" s="34" t="s">
        <v>109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5.75">
      <c r="A52" s="2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25.5" customHeight="1">
      <c r="A53" s="34" t="s">
        <v>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25.5" customHeight="1">
      <c r="A54" s="34" t="str">
        <f>IF(Auswertung!A11=1,Auswertung!A37,Auswertung!A39)&amp;" des Kreises "&amp;C30</f>
        <v>an den zuständigen  Kreiskassierer des Kreises </v>
      </c>
      <c r="B54" s="34"/>
      <c r="C54" s="34"/>
      <c r="D54" s="34"/>
      <c r="E54" s="34"/>
      <c r="F54" s="34"/>
      <c r="G54" s="21"/>
      <c r="H54" s="21"/>
      <c r="I54" s="21"/>
      <c r="J54" s="21"/>
      <c r="K54" s="21"/>
    </row>
    <row r="55" spans="1:11" ht="25.5" customHeight="1" thickBot="1">
      <c r="A55" s="34" t="s">
        <v>46</v>
      </c>
      <c r="B55" s="34"/>
      <c r="C55" s="34"/>
      <c r="D55" s="22">
        <f>G42</f>
        <v>0</v>
      </c>
      <c r="E55" s="34" t="str">
        <f>Auswertung!A47</f>
        <v>sind innerhalb von 8 Tagen durch den Heimverein an die entsprechende Kreiskasse zu überweisen.</v>
      </c>
      <c r="F55" s="34"/>
      <c r="G55" s="34"/>
      <c r="H55" s="34"/>
      <c r="I55" s="34"/>
      <c r="J55" s="34"/>
      <c r="K55" s="34"/>
    </row>
    <row r="56" spans="1:11" ht="16.5" thickTop="1">
      <c r="A56" s="2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5.75">
      <c r="A57" s="2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  <row r="72" spans="1:11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</row>
    <row r="74" spans="1:11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</row>
    <row r="75" spans="1:11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</row>
    <row r="77" spans="1:11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</row>
    <row r="78" spans="1:11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</sheetData>
  <sheetProtection password="CC19" sheet="1" objects="1" scenarios="1"/>
  <mergeCells count="36">
    <mergeCell ref="A1:K2"/>
    <mergeCell ref="A7:H7"/>
    <mergeCell ref="A12:H12"/>
    <mergeCell ref="A14:C16"/>
    <mergeCell ref="I16:K18"/>
    <mergeCell ref="A38:D38"/>
    <mergeCell ref="A24:B24"/>
    <mergeCell ref="A26:B26"/>
    <mergeCell ref="A28:B28"/>
    <mergeCell ref="C24:E24"/>
    <mergeCell ref="C26:E26"/>
    <mergeCell ref="C28:E28"/>
    <mergeCell ref="F25:K25"/>
    <mergeCell ref="I28:K30"/>
    <mergeCell ref="A34:D34"/>
    <mergeCell ref="A35:D35"/>
    <mergeCell ref="A36:D36"/>
    <mergeCell ref="G30:H31"/>
    <mergeCell ref="A32:D32"/>
    <mergeCell ref="A30:B30"/>
    <mergeCell ref="C30:E30"/>
    <mergeCell ref="G28:H29"/>
    <mergeCell ref="A47:E47"/>
    <mergeCell ref="G47:K47"/>
    <mergeCell ref="A46:E46"/>
    <mergeCell ref="G43:K43"/>
    <mergeCell ref="A55:C55"/>
    <mergeCell ref="E55:K55"/>
    <mergeCell ref="A37:D37"/>
    <mergeCell ref="A39:D39"/>
    <mergeCell ref="A40:D40"/>
    <mergeCell ref="A49:K51"/>
    <mergeCell ref="A41:D41"/>
    <mergeCell ref="A53:K53"/>
    <mergeCell ref="A54:F54"/>
    <mergeCell ref="G46:K46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6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M56"/>
  <sheetViews>
    <sheetView zoomScalePageLayoutView="0" workbookViewId="0" topLeftCell="A1">
      <selection activeCell="M13" sqref="M13"/>
    </sheetView>
  </sheetViews>
  <sheetFormatPr defaultColWidth="11.421875" defaultRowHeight="12.75"/>
  <cols>
    <col min="2" max="2" width="13.8515625" style="0" customWidth="1"/>
    <col min="4" max="4" width="13.57421875" style="0" customWidth="1"/>
    <col min="7" max="7" width="12.28125" style="0" customWidth="1"/>
    <col min="13" max="13" width="11.421875" style="14" customWidth="1"/>
  </cols>
  <sheetData>
    <row r="2" spans="1:8" ht="12.75">
      <c r="A2" s="6" t="s">
        <v>8</v>
      </c>
      <c r="B2" s="6" t="s">
        <v>9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  <c r="H2" s="6" t="s">
        <v>18</v>
      </c>
    </row>
    <row r="3" spans="1:8" ht="12.75">
      <c r="A3" t="b">
        <v>0</v>
      </c>
      <c r="B3" t="b">
        <v>0</v>
      </c>
      <c r="C3" t="b">
        <v>0</v>
      </c>
      <c r="D3" t="b">
        <v>0</v>
      </c>
      <c r="E3" t="b">
        <v>0</v>
      </c>
      <c r="F3" t="b">
        <v>0</v>
      </c>
      <c r="G3" t="b">
        <v>0</v>
      </c>
      <c r="H3" t="b">
        <v>0</v>
      </c>
    </row>
    <row r="4" spans="1:8" ht="12.75">
      <c r="A4">
        <f>IF(A3=TRUE,1,0)</f>
        <v>0</v>
      </c>
      <c r="B4">
        <f aca="true" t="shared" si="0" ref="B4:H4">IF(B3=TRUE,1,0)</f>
        <v>0</v>
      </c>
      <c r="C4">
        <f t="shared" si="0"/>
        <v>0</v>
      </c>
      <c r="D4">
        <f t="shared" si="0"/>
        <v>0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</row>
    <row r="6" spans="10:13" ht="12.75">
      <c r="J6" t="s">
        <v>38</v>
      </c>
      <c r="M6" s="14">
        <f>Abrechnung!E32</f>
        <v>0</v>
      </c>
    </row>
    <row r="8" spans="10:13" ht="12.75">
      <c r="J8" t="s">
        <v>33</v>
      </c>
      <c r="M8" s="14">
        <f>IF(A16=1,0,IF(C16=1,M6/E21*A21,M6/E20*A20))</f>
        <v>0</v>
      </c>
    </row>
    <row r="9" spans="1:5" ht="12.75">
      <c r="A9" s="6" t="s">
        <v>10</v>
      </c>
      <c r="B9" s="6" t="s">
        <v>11</v>
      </c>
      <c r="D9" s="6" t="s">
        <v>20</v>
      </c>
      <c r="E9" s="6" t="s">
        <v>21</v>
      </c>
    </row>
    <row r="10" spans="1:13" ht="12.75">
      <c r="A10" t="b">
        <v>0</v>
      </c>
      <c r="B10" t="b">
        <v>0</v>
      </c>
      <c r="J10" t="s">
        <v>41</v>
      </c>
      <c r="M10" s="14">
        <f>(M6-M8)*C19/100</f>
        <v>0</v>
      </c>
    </row>
    <row r="11" spans="1:13" ht="12.75">
      <c r="A11">
        <f>IF(A10=TRUE,1,0)</f>
        <v>0</v>
      </c>
      <c r="B11">
        <f>IF(B10=TRUE,1,0)</f>
        <v>0</v>
      </c>
      <c r="D11">
        <f>A11+B11</f>
        <v>0</v>
      </c>
      <c r="E11">
        <f>SUM(A4:H4)</f>
        <v>0</v>
      </c>
      <c r="J11" t="s">
        <v>108</v>
      </c>
      <c r="M11" s="14">
        <f>Abrechnung!E38</f>
        <v>0</v>
      </c>
    </row>
    <row r="12" spans="10:13" ht="12.75">
      <c r="J12" t="s">
        <v>40</v>
      </c>
      <c r="M12" s="14">
        <f>M6-M8-M10-M11</f>
        <v>0</v>
      </c>
    </row>
    <row r="14" spans="1:7" ht="12.75">
      <c r="A14" s="8" t="s">
        <v>26</v>
      </c>
      <c r="C14" s="8" t="s">
        <v>27</v>
      </c>
      <c r="E14" s="8" t="s">
        <v>28</v>
      </c>
      <c r="G14" s="8" t="s">
        <v>29</v>
      </c>
    </row>
    <row r="15" spans="1:13" ht="12.75">
      <c r="A15" t="b">
        <v>0</v>
      </c>
      <c r="C15" t="b">
        <v>0</v>
      </c>
      <c r="E15" t="b">
        <v>0</v>
      </c>
      <c r="J15" t="s">
        <v>37</v>
      </c>
      <c r="M15" s="14">
        <f>M12/2</f>
        <v>0</v>
      </c>
    </row>
    <row r="16" spans="1:7" ht="12.75">
      <c r="A16">
        <f>IF(A15=TRUE,1,0)</f>
        <v>0</v>
      </c>
      <c r="C16">
        <f>IF(C15=TRUE,1,0)</f>
        <v>0</v>
      </c>
      <c r="E16">
        <f>IF(E15=TRUE,1,0)</f>
        <v>0</v>
      </c>
      <c r="G16">
        <f>SUM(A16:F16)</f>
        <v>0</v>
      </c>
    </row>
    <row r="17" spans="10:13" ht="12.75">
      <c r="J17" t="s">
        <v>36</v>
      </c>
      <c r="M17" s="14">
        <f>M12/2</f>
        <v>0</v>
      </c>
    </row>
    <row r="18" spans="1:5" ht="12.75">
      <c r="A18" s="6" t="s">
        <v>30</v>
      </c>
      <c r="C18" s="6" t="s">
        <v>41</v>
      </c>
      <c r="E18" s="6" t="s">
        <v>39</v>
      </c>
    </row>
    <row r="19" spans="1:5" ht="12.75">
      <c r="A19">
        <v>0</v>
      </c>
      <c r="C19">
        <v>10</v>
      </c>
      <c r="E19">
        <f>100+A19</f>
        <v>100</v>
      </c>
    </row>
    <row r="20" spans="1:5" ht="12.75">
      <c r="A20">
        <v>7</v>
      </c>
      <c r="E20">
        <f>100+A20</f>
        <v>107</v>
      </c>
    </row>
    <row r="21" spans="1:5" ht="12.75">
      <c r="A21">
        <v>19</v>
      </c>
      <c r="E21">
        <f>100+A21</f>
        <v>119</v>
      </c>
    </row>
    <row r="25" ht="12.75">
      <c r="A25" t="s">
        <v>23</v>
      </c>
    </row>
    <row r="27" ht="12.75">
      <c r="A27" t="s">
        <v>22</v>
      </c>
    </row>
    <row r="29" ht="12.75">
      <c r="A29" t="s">
        <v>31</v>
      </c>
    </row>
    <row r="31" ht="12.75">
      <c r="A31" t="str">
        <f>"./. Einnahme x 15,97% = "&amp;A21&amp;"% Umsatzsteuer"</f>
        <v>./. Einnahme x 15,97% = 19% Umsatzsteuer</v>
      </c>
    </row>
    <row r="33" ht="12.75">
      <c r="A33" t="s">
        <v>102</v>
      </c>
    </row>
    <row r="35" ht="12.75">
      <c r="A35" t="str">
        <f>"./. Einnahme x 6,54% = "&amp;A20&amp;"% Umsatzsteuer"</f>
        <v>./. Einnahme x 6,54% = 7% Umsatzsteuer</v>
      </c>
    </row>
    <row r="37" ht="12.75">
      <c r="A37" t="s">
        <v>104</v>
      </c>
    </row>
    <row r="39" ht="12.75">
      <c r="A39" t="s">
        <v>104</v>
      </c>
    </row>
    <row r="40" ht="15.75">
      <c r="B40" s="2"/>
    </row>
    <row r="41" spans="1:2" ht="15.75">
      <c r="A41" t="s">
        <v>105</v>
      </c>
      <c r="B41" s="2"/>
    </row>
    <row r="42" ht="15.75">
      <c r="B42" s="2"/>
    </row>
    <row r="43" spans="1:2" ht="15.75">
      <c r="A43" t="s">
        <v>105</v>
      </c>
      <c r="B43" s="2"/>
    </row>
    <row r="44" ht="15.75">
      <c r="B44" s="2"/>
    </row>
    <row r="45" spans="1:7" ht="12.75">
      <c r="A45" s="52" t="s">
        <v>47</v>
      </c>
      <c r="B45" s="52"/>
      <c r="C45" s="52"/>
      <c r="D45" s="52"/>
      <c r="E45" s="52"/>
      <c r="F45" s="52"/>
      <c r="G45" s="52"/>
    </row>
    <row r="46" ht="15.75">
      <c r="B46" s="2"/>
    </row>
    <row r="47" spans="1:2" ht="15.75">
      <c r="A47" t="str">
        <f>IF(A11=1,A45&amp;A41&amp;" zu überweisen.",A45&amp;A43&amp;" zu überweisen.")</f>
        <v>sind innerhalb von 8 Tagen durch den Heimverein an die entsprechende Kreiskasse zu überweisen.</v>
      </c>
      <c r="B47" s="2"/>
    </row>
    <row r="49" ht="15.75">
      <c r="A49" s="2"/>
    </row>
    <row r="50" ht="15.75">
      <c r="A50" s="2"/>
    </row>
    <row r="51" ht="15.75">
      <c r="A51" s="2"/>
    </row>
    <row r="52" ht="15.75">
      <c r="A52" s="2"/>
    </row>
    <row r="53" ht="15.75">
      <c r="A53" s="2"/>
    </row>
    <row r="54" ht="15.75">
      <c r="A54" s="2"/>
    </row>
    <row r="55" ht="15.75">
      <c r="A55" s="2"/>
    </row>
    <row r="56" ht="15.75">
      <c r="A56" s="2"/>
    </row>
  </sheetData>
  <sheetProtection/>
  <mergeCells count="1">
    <mergeCell ref="A45:G45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F66"/>
  <sheetViews>
    <sheetView showGridLines="0" showRowColHeaders="0" showZeros="0" showOutlineSymbols="0" zoomScalePageLayoutView="0" workbookViewId="0" topLeftCell="A1">
      <selection activeCell="I19" sqref="I19"/>
    </sheetView>
  </sheetViews>
  <sheetFormatPr defaultColWidth="11.421875" defaultRowHeight="12.75"/>
  <cols>
    <col min="6" max="6" width="45.140625" style="0" customWidth="1"/>
  </cols>
  <sheetData>
    <row r="2" spans="1:6" ht="15.75">
      <c r="A2" s="53" t="s">
        <v>64</v>
      </c>
      <c r="B2" s="53"/>
      <c r="C2" s="53"/>
      <c r="D2" s="53"/>
      <c r="E2" s="53"/>
      <c r="F2" s="53"/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48</v>
      </c>
      <c r="B4" s="2"/>
      <c r="C4" s="2"/>
      <c r="D4" s="2"/>
      <c r="E4" s="2"/>
      <c r="F4" s="2"/>
    </row>
    <row r="5" spans="1:6" ht="15.75">
      <c r="A5" s="2" t="s">
        <v>49</v>
      </c>
      <c r="B5" s="2"/>
      <c r="C5" s="2"/>
      <c r="D5" s="2"/>
      <c r="E5" s="2"/>
      <c r="F5" s="2"/>
    </row>
    <row r="6" spans="1:6" ht="15.75">
      <c r="A6" s="2" t="s">
        <v>50</v>
      </c>
      <c r="B6" s="2"/>
      <c r="C6" s="2"/>
      <c r="D6" s="2"/>
      <c r="E6" s="2"/>
      <c r="F6" s="2"/>
    </row>
    <row r="7" spans="1:6" ht="15.75">
      <c r="A7" s="2" t="s">
        <v>51</v>
      </c>
      <c r="B7" s="2"/>
      <c r="C7" s="2"/>
      <c r="D7" s="2"/>
      <c r="E7" s="2"/>
      <c r="F7" s="2"/>
    </row>
    <row r="8" spans="1:6" ht="15.75">
      <c r="A8" s="2" t="s">
        <v>52</v>
      </c>
      <c r="B8" s="2"/>
      <c r="C8" s="2"/>
      <c r="D8" s="2"/>
      <c r="E8" s="2"/>
      <c r="F8" s="2"/>
    </row>
    <row r="9" spans="1:6" ht="15.75">
      <c r="A9" s="2" t="s">
        <v>53</v>
      </c>
      <c r="B9" s="2"/>
      <c r="C9" s="2"/>
      <c r="D9" s="2"/>
      <c r="E9" s="2"/>
      <c r="F9" s="2"/>
    </row>
    <row r="10" spans="1:6" ht="15.75">
      <c r="A10" s="2"/>
      <c r="B10" s="2"/>
      <c r="C10" s="2"/>
      <c r="D10" s="2"/>
      <c r="E10" s="2"/>
      <c r="F10" s="2"/>
    </row>
    <row r="11" spans="1:6" ht="15.75">
      <c r="A11" s="2" t="s">
        <v>54</v>
      </c>
      <c r="B11" s="2"/>
      <c r="C11" s="2"/>
      <c r="D11" s="2"/>
      <c r="E11" s="2"/>
      <c r="F11" s="2"/>
    </row>
    <row r="12" spans="1:6" ht="15.75">
      <c r="A12" s="2" t="s">
        <v>55</v>
      </c>
      <c r="B12" s="2"/>
      <c r="C12" s="2"/>
      <c r="D12" s="2"/>
      <c r="E12" s="2"/>
      <c r="F12" s="2"/>
    </row>
    <row r="13" spans="1:6" ht="15.75">
      <c r="A13" s="2" t="s">
        <v>56</v>
      </c>
      <c r="B13" s="2"/>
      <c r="C13" s="2"/>
      <c r="D13" s="2"/>
      <c r="E13" s="2"/>
      <c r="F13" s="2"/>
    </row>
    <row r="14" spans="1:6" ht="15.75">
      <c r="A14" s="2" t="s">
        <v>57</v>
      </c>
      <c r="B14" s="2"/>
      <c r="C14" s="2"/>
      <c r="D14" s="2"/>
      <c r="E14" s="2"/>
      <c r="F14" s="2"/>
    </row>
    <row r="15" spans="1:6" ht="15.75">
      <c r="A15" s="2" t="s">
        <v>58</v>
      </c>
      <c r="B15" s="2"/>
      <c r="C15" s="2"/>
      <c r="D15" s="2"/>
      <c r="E15" s="2"/>
      <c r="F15" s="2"/>
    </row>
    <row r="16" spans="1:6" ht="15.75">
      <c r="A16" s="2"/>
      <c r="B16" s="2"/>
      <c r="C16" s="2"/>
      <c r="D16" s="2"/>
      <c r="E16" s="2"/>
      <c r="F16" s="2"/>
    </row>
    <row r="17" spans="1:6" ht="15.75">
      <c r="A17" s="2" t="s">
        <v>59</v>
      </c>
      <c r="B17" s="2"/>
      <c r="C17" s="2"/>
      <c r="D17" s="2"/>
      <c r="E17" s="2"/>
      <c r="F17" s="2"/>
    </row>
    <row r="18" spans="1:6" ht="15.75">
      <c r="A18" s="2" t="s">
        <v>60</v>
      </c>
      <c r="B18" s="2"/>
      <c r="C18" s="2"/>
      <c r="D18" s="2"/>
      <c r="E18" s="2"/>
      <c r="F18" s="2"/>
    </row>
    <row r="19" spans="1:6" ht="15.75">
      <c r="A19" s="2" t="s">
        <v>61</v>
      </c>
      <c r="B19" s="2"/>
      <c r="C19" s="2"/>
      <c r="D19" s="2"/>
      <c r="E19" s="2"/>
      <c r="F19" s="2"/>
    </row>
    <row r="20" spans="1:6" ht="15.75">
      <c r="A20" s="2" t="s">
        <v>62</v>
      </c>
      <c r="B20" s="2"/>
      <c r="C20" s="2"/>
      <c r="D20" s="2"/>
      <c r="E20" s="2"/>
      <c r="F20" s="2"/>
    </row>
    <row r="21" spans="1:6" ht="15.75">
      <c r="A21" s="2" t="s">
        <v>63</v>
      </c>
      <c r="B21" s="2"/>
      <c r="C21" s="2"/>
      <c r="D21" s="2"/>
      <c r="E21" s="2"/>
      <c r="F21" s="2"/>
    </row>
    <row r="24" spans="1:6" ht="15.75">
      <c r="A24" s="53" t="s">
        <v>65</v>
      </c>
      <c r="B24" s="53"/>
      <c r="C24" s="53"/>
      <c r="D24" s="53"/>
      <c r="E24" s="53"/>
      <c r="F24" s="53"/>
    </row>
    <row r="25" spans="1:6" ht="15.75">
      <c r="A25" s="2" t="s">
        <v>87</v>
      </c>
      <c r="B25" s="2"/>
      <c r="C25" s="2"/>
      <c r="D25" s="2"/>
      <c r="E25" s="2"/>
      <c r="F25" s="2"/>
    </row>
    <row r="26" spans="1:6" ht="15.75">
      <c r="A26" s="2" t="s">
        <v>66</v>
      </c>
      <c r="B26" s="2"/>
      <c r="C26" s="2"/>
      <c r="D26" s="2"/>
      <c r="E26" s="2"/>
      <c r="F26" s="2"/>
    </row>
    <row r="27" spans="1:6" ht="15.75">
      <c r="A27" s="2" t="s">
        <v>67</v>
      </c>
      <c r="B27" s="2"/>
      <c r="C27" s="2"/>
      <c r="D27" s="2"/>
      <c r="E27" s="2"/>
      <c r="F27" s="2"/>
    </row>
    <row r="28" spans="1:6" ht="15.75">
      <c r="A28" s="2"/>
      <c r="B28" s="2"/>
      <c r="C28" s="2"/>
      <c r="D28" s="2"/>
      <c r="E28" s="2"/>
      <c r="F28" s="2"/>
    </row>
    <row r="29" spans="1:6" ht="15.75">
      <c r="A29" s="2" t="s">
        <v>68</v>
      </c>
      <c r="B29" s="2"/>
      <c r="C29" s="2"/>
      <c r="D29" s="2"/>
      <c r="E29" s="2"/>
      <c r="F29" s="2"/>
    </row>
    <row r="30" spans="1:6" ht="15.75">
      <c r="A30" s="2" t="s">
        <v>69</v>
      </c>
      <c r="B30" s="2"/>
      <c r="C30" s="2"/>
      <c r="D30" s="2"/>
      <c r="E30" s="2"/>
      <c r="F30" s="2"/>
    </row>
    <row r="31" spans="1:6" ht="15.75">
      <c r="A31" s="2" t="s">
        <v>70</v>
      </c>
      <c r="B31" s="2"/>
      <c r="C31" s="2"/>
      <c r="D31" s="2"/>
      <c r="E31" s="2"/>
      <c r="F31" s="2"/>
    </row>
    <row r="32" spans="1:6" ht="15.75">
      <c r="A32" s="2" t="s">
        <v>71</v>
      </c>
      <c r="B32" s="2"/>
      <c r="C32" s="2"/>
      <c r="D32" s="2"/>
      <c r="E32" s="2"/>
      <c r="F32" s="2"/>
    </row>
    <row r="33" spans="1:6" ht="15.75">
      <c r="A33" s="2"/>
      <c r="B33" s="2"/>
      <c r="C33" s="2"/>
      <c r="D33" s="2"/>
      <c r="E33" s="2"/>
      <c r="F33" s="2"/>
    </row>
    <row r="34" spans="1:6" ht="15.75">
      <c r="A34" s="2" t="s">
        <v>72</v>
      </c>
      <c r="B34" s="2"/>
      <c r="C34" s="2"/>
      <c r="D34" s="2"/>
      <c r="E34" s="2"/>
      <c r="F34" s="2"/>
    </row>
    <row r="35" spans="1:6" ht="15.75">
      <c r="A35" s="2" t="s">
        <v>73</v>
      </c>
      <c r="B35" s="2"/>
      <c r="C35" s="2"/>
      <c r="D35" s="2"/>
      <c r="E35" s="2"/>
      <c r="F35" s="2"/>
    </row>
    <row r="36" spans="1:6" ht="15.75">
      <c r="A36" s="2" t="s">
        <v>74</v>
      </c>
      <c r="B36" s="2"/>
      <c r="C36" s="2"/>
      <c r="D36" s="2"/>
      <c r="E36" s="2"/>
      <c r="F36" s="2"/>
    </row>
    <row r="37" spans="1:6" ht="15.75">
      <c r="A37" s="2" t="s">
        <v>75</v>
      </c>
      <c r="B37" s="2"/>
      <c r="C37" s="2"/>
      <c r="D37" s="2"/>
      <c r="E37" s="2"/>
      <c r="F37" s="2"/>
    </row>
    <row r="38" spans="1:6" ht="15.75">
      <c r="A38" s="2" t="s">
        <v>76</v>
      </c>
      <c r="B38" s="2"/>
      <c r="C38" s="2"/>
      <c r="D38" s="2"/>
      <c r="E38" s="2"/>
      <c r="F38" s="2"/>
    </row>
    <row r="39" spans="1:6" ht="15.75">
      <c r="A39" s="2" t="s">
        <v>77</v>
      </c>
      <c r="B39" s="2"/>
      <c r="C39" s="2"/>
      <c r="D39" s="2"/>
      <c r="E39" s="2"/>
      <c r="F39" s="2"/>
    </row>
    <row r="40" spans="1:6" ht="15.75">
      <c r="A40" s="2" t="s">
        <v>78</v>
      </c>
      <c r="B40" s="2"/>
      <c r="C40" s="2"/>
      <c r="D40" s="2"/>
      <c r="E40" s="2"/>
      <c r="F40" s="2"/>
    </row>
    <row r="41" spans="1:6" ht="15.75">
      <c r="A41" s="2" t="s">
        <v>79</v>
      </c>
      <c r="B41" s="2"/>
      <c r="C41" s="2"/>
      <c r="D41" s="2"/>
      <c r="E41" s="2"/>
      <c r="F41" s="2"/>
    </row>
    <row r="42" spans="1:6" ht="15.75">
      <c r="A42" s="2" t="s">
        <v>80</v>
      </c>
      <c r="B42" s="2"/>
      <c r="C42" s="2"/>
      <c r="D42" s="2"/>
      <c r="E42" s="2"/>
      <c r="F42" s="2"/>
    </row>
    <row r="43" spans="1:6" ht="15.75">
      <c r="A43" s="2" t="s">
        <v>81</v>
      </c>
      <c r="B43" s="2"/>
      <c r="C43" s="2"/>
      <c r="D43" s="2"/>
      <c r="E43" s="2"/>
      <c r="F43" s="2"/>
    </row>
    <row r="44" spans="1:6" ht="15.75">
      <c r="A44" s="2" t="s">
        <v>82</v>
      </c>
      <c r="B44" s="2"/>
      <c r="C44" s="2"/>
      <c r="D44" s="2"/>
      <c r="E44" s="2"/>
      <c r="F44" s="2"/>
    </row>
    <row r="45" spans="1:6" ht="15.75">
      <c r="A45" s="2" t="s">
        <v>83</v>
      </c>
      <c r="B45" s="2"/>
      <c r="C45" s="2"/>
      <c r="D45" s="2"/>
      <c r="E45" s="2"/>
      <c r="F45" s="2"/>
    </row>
    <row r="46" spans="1:6" ht="15.75">
      <c r="A46" s="2" t="s">
        <v>84</v>
      </c>
      <c r="B46" s="2"/>
      <c r="C46" s="2"/>
      <c r="D46" s="2"/>
      <c r="E46" s="2"/>
      <c r="F46" s="2"/>
    </row>
    <row r="47" spans="1:6" ht="15.75">
      <c r="A47" s="2" t="s">
        <v>85</v>
      </c>
      <c r="B47" s="2"/>
      <c r="C47" s="2"/>
      <c r="D47" s="2"/>
      <c r="E47" s="2"/>
      <c r="F47" s="2"/>
    </row>
    <row r="48" spans="1:6" ht="15.75">
      <c r="A48" s="2" t="s">
        <v>86</v>
      </c>
      <c r="B48" s="2"/>
      <c r="C48" s="2"/>
      <c r="D48" s="2"/>
      <c r="E48" s="2"/>
      <c r="F48" s="2"/>
    </row>
    <row r="49" ht="15.75">
      <c r="A49" s="2" t="s">
        <v>88</v>
      </c>
    </row>
    <row r="50" ht="15.75">
      <c r="A50" s="2" t="s">
        <v>89</v>
      </c>
    </row>
    <row r="51" ht="15.75">
      <c r="A51" s="2" t="s">
        <v>90</v>
      </c>
    </row>
    <row r="52" ht="15.75">
      <c r="A52" s="2"/>
    </row>
    <row r="53" ht="15.75">
      <c r="A53" s="2" t="s">
        <v>91</v>
      </c>
    </row>
    <row r="54" ht="15.75">
      <c r="A54" s="2" t="s">
        <v>92</v>
      </c>
    </row>
    <row r="55" ht="15.75">
      <c r="A55" s="2" t="s">
        <v>93</v>
      </c>
    </row>
    <row r="56" ht="15.75">
      <c r="A56" s="2" t="s">
        <v>94</v>
      </c>
    </row>
    <row r="59" spans="1:6" ht="15.75">
      <c r="A59" s="26" t="s">
        <v>95</v>
      </c>
      <c r="B59" s="9"/>
      <c r="C59" s="9"/>
      <c r="D59" s="9"/>
      <c r="E59" s="9"/>
      <c r="F59" s="9"/>
    </row>
    <row r="60" ht="15.75">
      <c r="A60" s="2" t="s">
        <v>96</v>
      </c>
    </row>
    <row r="61" ht="15.75">
      <c r="A61" s="2" t="s">
        <v>97</v>
      </c>
    </row>
    <row r="62" ht="15.75">
      <c r="A62" s="2" t="s">
        <v>98</v>
      </c>
    </row>
    <row r="63" ht="15.75">
      <c r="A63" s="2" t="s">
        <v>97</v>
      </c>
    </row>
    <row r="64" ht="15.75">
      <c r="A64" s="2" t="s">
        <v>99</v>
      </c>
    </row>
    <row r="66" ht="15.75">
      <c r="A66" s="2" t="s">
        <v>100</v>
      </c>
    </row>
  </sheetData>
  <sheetProtection password="CC19" sheet="1" objects="1" scenarios="1"/>
  <mergeCells count="2">
    <mergeCell ref="A2:F2"/>
    <mergeCell ref="A24:F2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Ollech</dc:creator>
  <cp:keywords/>
  <dc:description/>
  <cp:lastModifiedBy>hjk</cp:lastModifiedBy>
  <cp:lastPrinted>2010-09-27T15:26:23Z</cp:lastPrinted>
  <dcterms:created xsi:type="dcterms:W3CDTF">2007-01-26T16:03:31Z</dcterms:created>
  <dcterms:modified xsi:type="dcterms:W3CDTF">2015-09-23T20:37:12Z</dcterms:modified>
  <cp:category/>
  <cp:version/>
  <cp:contentType/>
  <cp:contentStatus/>
</cp:coreProperties>
</file>